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checkCompatibility="1" defaultThemeVersion="124226"/>
  <bookViews>
    <workbookView xWindow="-120" yWindow="-120" windowWidth="29040" windowHeight="1584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КАИП!$21:$23</definedName>
    <definedName name="_xlnm.Print_Area" localSheetId="0">КАИП!$A$1:$L$47</definedName>
  </definedNames>
  <calcPr calcId="125725"/>
</workbook>
</file>

<file path=xl/calcChain.xml><?xml version="1.0" encoding="utf-8"?>
<calcChain xmlns="http://schemas.openxmlformats.org/spreadsheetml/2006/main">
  <c r="L24" i="3"/>
  <c r="L27"/>
  <c r="L26"/>
  <c r="L25"/>
  <c r="J40"/>
  <c r="H40"/>
  <c r="L38"/>
  <c r="J38"/>
  <c r="H38"/>
  <c r="J32"/>
  <c r="L40" l="1"/>
  <c r="I17" s="1"/>
  <c r="J37"/>
  <c r="H37"/>
  <c r="L37" l="1"/>
  <c r="G17"/>
  <c r="J29" l="1"/>
  <c r="J25" s="1"/>
  <c r="H32"/>
  <c r="E17" s="1"/>
  <c r="H29" l="1"/>
  <c r="H25" s="1"/>
  <c r="L46" l="1"/>
  <c r="J46"/>
  <c r="G16" s="1"/>
  <c r="G18" s="1"/>
  <c r="H46"/>
  <c r="E16" s="1"/>
  <c r="E18" s="1"/>
  <c r="I18" l="1"/>
  <c r="I16"/>
  <c r="J36"/>
  <c r="H26" l="1"/>
  <c r="J27"/>
  <c r="J26"/>
  <c r="J24" l="1"/>
  <c r="J28"/>
  <c r="H27" l="1"/>
  <c r="H28" l="1"/>
  <c r="L36" l="1"/>
  <c r="L28"/>
  <c r="H36"/>
  <c r="H24" l="1"/>
</calcChain>
</file>

<file path=xl/sharedStrings.xml><?xml version="1.0" encoding="utf-8"?>
<sst xmlns="http://schemas.openxmlformats.org/spreadsheetml/2006/main" count="104" uniqueCount="68">
  <si>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</si>
  <si>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</si>
  <si>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</si>
  <si>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</si>
  <si>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</si>
  <si>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</si>
  <si>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</si>
  <si>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</si>
  <si>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</si>
  <si>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</si>
  <si>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</si>
  <si>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</si>
  <si>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</si>
  <si>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</si>
  <si>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</si>
  <si>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</si>
  <si>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</si>
  <si>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</si>
  <si>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</si>
  <si>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</si>
  <si>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</si>
  <si>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</si>
  <si>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</si>
  <si>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</si>
  <si>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</si>
  <si>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</si>
  <si>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</si>
  <si>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Муниципальная программа города Ачинска "Обеспечение доступным и комфортным жильем граждан"</t>
  </si>
  <si>
    <t>1600000000</t>
  </si>
  <si>
    <t>10</t>
  </si>
  <si>
    <t xml:space="preserve">Приложение  7 </t>
  </si>
  <si>
    <t>Сумма 
на 2025 год</t>
  </si>
  <si>
    <t xml:space="preserve"> Сумма 
на 2025 год</t>
  </si>
  <si>
    <t>1003</t>
  </si>
  <si>
    <t>0502</t>
  </si>
  <si>
    <t>к решению Ачинского городского</t>
  </si>
  <si>
    <t>Сумма 
на 2026 год</t>
  </si>
  <si>
    <t>Строительство водопроводной сети по адресу: г.Ачинск, от ул. Профсоюзная до ул. Киевская</t>
  </si>
  <si>
    <t xml:space="preserve"> Сумма 
на 2026 год</t>
  </si>
  <si>
    <t>Перечень строек и объектов
на 2025 год и плановый период 2026-2027 годов</t>
  </si>
  <si>
    <t>Сумма 
на 2027 год</t>
  </si>
  <si>
    <t xml:space="preserve"> Сумма 
на 2027 год</t>
  </si>
  <si>
    <t>2025/ 2027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</si>
  <si>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</t>
  </si>
  <si>
    <t>1640175870</t>
  </si>
  <si>
    <t>2026</t>
  </si>
  <si>
    <t>0430283010</t>
  </si>
  <si>
    <t>2025</t>
  </si>
  <si>
    <t>04301S5720</t>
  </si>
  <si>
    <t>Проектные работы для устройства водопроводной сети  по адресу:  1-я,  2-я, 3-я Мазульская</t>
  </si>
  <si>
    <t>04302S5750</t>
  </si>
  <si>
    <t>Строительство линии электропередач и монтаж комплектной транформаторной подстанции СНТ "Водник", реконструкция линии электропередач СНТ "Восход"</t>
  </si>
  <si>
    <t>Строительство линии электропередач  СНТ "Русь", СНТ "Сибиряк"</t>
  </si>
  <si>
    <t>Строительство линии электропередач СНТ "Черемушки", реконструкция линии электропередач СНТ "Березка"</t>
  </si>
  <si>
    <t>2027</t>
  </si>
  <si>
    <t>18</t>
  </si>
  <si>
    <t>19</t>
  </si>
  <si>
    <t>Совета депутатов от 13.12.2024 № 56-352р</t>
  </si>
  <si>
    <t>Совета депутатов от 00.00.2025 № 00-000р</t>
  </si>
  <si>
    <t xml:space="preserve">Разработка проектно-сметной документации  для строительства ливневых канализационных сетей в Юго - Восточном районе города Ачинска </t>
  </si>
  <si>
    <t>Разработка проектной документации и инженерных изысканий для строительства уличного освещения по ул. Норильская</t>
  </si>
  <si>
    <t>0503</t>
  </si>
  <si>
    <t>0440283010</t>
  </si>
  <si>
    <t>Строительство и замена сетей освещения города на участках города</t>
  </si>
  <si>
    <t>0440286020</t>
  </si>
  <si>
    <t>20</t>
  </si>
  <si>
    <t>21</t>
  </si>
  <si>
    <t>22</t>
  </si>
</sst>
</file>

<file path=xl/styles.xml><?xml version="1.0" encoding="utf-8"?>
<styleSheet xmlns="http://schemas.openxmlformats.org/spreadsheetml/2006/main">
  <fonts count="3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2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0" fontId="0" fillId="2" borderId="1" xfId="0" applyFill="1" applyBorder="1"/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Q47"/>
  <sheetViews>
    <sheetView showGridLines="0" tabSelected="1" view="pageBreakPreview" zoomScale="70" zoomScaleNormal="100" zoomScaleSheetLayoutView="70" workbookViewId="0"/>
  </sheetViews>
  <sheetFormatPr defaultColWidth="9.140625" defaultRowHeight="12.75" customHeight="1" outlineLevelRow="1"/>
  <cols>
    <col min="1" max="1" width="6.8554687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5" width="9.140625" style="5"/>
    <col min="16" max="16" width="14.140625" style="5" customWidth="1"/>
    <col min="17" max="17" width="14" style="5" bestFit="1" customWidth="1"/>
    <col min="18" max="16384" width="9.140625" style="5"/>
  </cols>
  <sheetData>
    <row r="1" spans="1:12" ht="18.75">
      <c r="H1" s="5" t="s">
        <v>30</v>
      </c>
    </row>
    <row r="2" spans="1:12" ht="18.75">
      <c r="H2" s="31" t="s">
        <v>35</v>
      </c>
      <c r="I2" s="31"/>
      <c r="J2" s="31"/>
      <c r="K2" s="31"/>
      <c r="L2" s="11"/>
    </row>
    <row r="3" spans="1:12" ht="18.75">
      <c r="H3" s="5" t="s">
        <v>58</v>
      </c>
    </row>
    <row r="6" spans="1:12" ht="18.600000000000001" customHeight="1">
      <c r="H6" s="5" t="s">
        <v>30</v>
      </c>
    </row>
    <row r="7" spans="1:12" ht="18" customHeight="1">
      <c r="H7" s="31" t="s">
        <v>35</v>
      </c>
      <c r="I7" s="31"/>
      <c r="J7" s="31"/>
      <c r="K7" s="31"/>
      <c r="L7" s="11"/>
    </row>
    <row r="8" spans="1:12" ht="18.75">
      <c r="H8" s="5" t="s">
        <v>57</v>
      </c>
    </row>
    <row r="9" spans="1:12" ht="18.75"/>
    <row r="10" spans="1:12" s="6" customFormat="1" ht="18.75">
      <c r="D10" s="7"/>
    </row>
    <row r="11" spans="1:12" s="6" customFormat="1" ht="42.75" customHeight="1">
      <c r="A11" s="43" t="s">
        <v>39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1:12" s="6" customFormat="1" ht="18.75">
      <c r="A12" s="29"/>
      <c r="B12" s="7"/>
      <c r="C12" s="7"/>
      <c r="D12" s="7"/>
      <c r="E12" s="7"/>
    </row>
    <row r="13" spans="1:12" s="6" customFormat="1" ht="18.75">
      <c r="D13" s="7"/>
      <c r="J13" s="9" t="s">
        <v>3</v>
      </c>
    </row>
    <row r="14" spans="1:12" ht="66.75" customHeight="1">
      <c r="A14" s="30" t="s">
        <v>1</v>
      </c>
      <c r="B14" s="41" t="s">
        <v>2</v>
      </c>
      <c r="C14" s="44"/>
      <c r="D14" s="42"/>
      <c r="E14" s="40" t="s">
        <v>31</v>
      </c>
      <c r="F14" s="40"/>
      <c r="G14" s="40" t="s">
        <v>36</v>
      </c>
      <c r="H14" s="40"/>
      <c r="I14" s="40" t="s">
        <v>40</v>
      </c>
      <c r="J14" s="40"/>
    </row>
    <row r="15" spans="1:12" ht="18.75">
      <c r="A15" s="30">
        <v>1</v>
      </c>
      <c r="B15" s="41" t="s">
        <v>4</v>
      </c>
      <c r="C15" s="44"/>
      <c r="D15" s="42"/>
      <c r="E15" s="40" t="s">
        <v>5</v>
      </c>
      <c r="F15" s="40"/>
      <c r="G15" s="40" t="s">
        <v>6</v>
      </c>
      <c r="H15" s="40"/>
      <c r="I15" s="40" t="s">
        <v>19</v>
      </c>
      <c r="J15" s="40"/>
    </row>
    <row r="16" spans="1:12" ht="61.5" customHeight="1" outlineLevel="1">
      <c r="A16" s="3">
        <v>1</v>
      </c>
      <c r="B16" s="50" t="s">
        <v>27</v>
      </c>
      <c r="C16" s="50"/>
      <c r="D16" s="50"/>
      <c r="E16" s="49">
        <f>H46</f>
        <v>145820100</v>
      </c>
      <c r="F16" s="49"/>
      <c r="G16" s="49">
        <f>J46</f>
        <v>145820100</v>
      </c>
      <c r="H16" s="49"/>
      <c r="I16" s="49">
        <f>L46</f>
        <v>138876300</v>
      </c>
      <c r="J16" s="49"/>
    </row>
    <row r="17" spans="1:17" ht="66.599999999999994" customHeight="1" outlineLevel="1">
      <c r="A17" s="3">
        <v>2</v>
      </c>
      <c r="B17" s="51" t="s">
        <v>25</v>
      </c>
      <c r="C17" s="52"/>
      <c r="D17" s="53"/>
      <c r="E17" s="32">
        <f>H32+H40</f>
        <v>2021744.9500000002</v>
      </c>
      <c r="F17" s="33"/>
      <c r="G17" s="32">
        <f>J32+J40</f>
        <v>10469615.01</v>
      </c>
      <c r="H17" s="33"/>
      <c r="I17" s="32">
        <f>L32+L40</f>
        <v>107704.38</v>
      </c>
      <c r="J17" s="33"/>
    </row>
    <row r="18" spans="1:17" ht="18.75">
      <c r="A18" s="46" t="s">
        <v>0</v>
      </c>
      <c r="B18" s="47"/>
      <c r="C18" s="47"/>
      <c r="D18" s="48"/>
      <c r="E18" s="49">
        <f>SUM(E16:F17)</f>
        <v>147841844.94999999</v>
      </c>
      <c r="F18" s="49"/>
      <c r="G18" s="49">
        <f>SUM(G16:H17)</f>
        <v>156289715.00999999</v>
      </c>
      <c r="H18" s="49"/>
      <c r="I18" s="49">
        <f>SUM(I16:J17)</f>
        <v>138984004.38</v>
      </c>
      <c r="J18" s="49"/>
    </row>
    <row r="19" spans="1:17" ht="15.75" customHeight="1">
      <c r="A19" s="29"/>
      <c r="B19" s="16"/>
      <c r="C19" s="16"/>
      <c r="D19" s="16"/>
      <c r="E19" s="16"/>
    </row>
    <row r="20" spans="1:17" ht="18.75">
      <c r="L20" s="9" t="s">
        <v>3</v>
      </c>
    </row>
    <row r="21" spans="1:17" ht="36.75" customHeight="1">
      <c r="A21" s="45" t="s">
        <v>1</v>
      </c>
      <c r="B21" s="40" t="s">
        <v>18</v>
      </c>
      <c r="C21" s="40" t="s">
        <v>20</v>
      </c>
      <c r="D21" s="40"/>
      <c r="E21" s="40"/>
      <c r="F21" s="40"/>
      <c r="G21" s="40" t="s">
        <v>7</v>
      </c>
      <c r="H21" s="36" t="s">
        <v>32</v>
      </c>
      <c r="I21" s="37"/>
      <c r="J21" s="36" t="s">
        <v>38</v>
      </c>
      <c r="K21" s="37"/>
      <c r="L21" s="40" t="s">
        <v>41</v>
      </c>
    </row>
    <row r="22" spans="1:17" ht="59.25" customHeight="1">
      <c r="A22" s="45"/>
      <c r="B22" s="40"/>
      <c r="C22" s="10" t="s">
        <v>21</v>
      </c>
      <c r="D22" s="10" t="s">
        <v>22</v>
      </c>
      <c r="E22" s="10" t="s">
        <v>23</v>
      </c>
      <c r="F22" s="10" t="s">
        <v>24</v>
      </c>
      <c r="G22" s="40"/>
      <c r="H22" s="38"/>
      <c r="I22" s="39"/>
      <c r="J22" s="38"/>
      <c r="K22" s="39"/>
      <c r="L22" s="40"/>
    </row>
    <row r="23" spans="1:17" ht="18.75">
      <c r="A23" s="30">
        <v>1</v>
      </c>
      <c r="B23" s="15" t="s">
        <v>4</v>
      </c>
      <c r="C23" s="15" t="s">
        <v>5</v>
      </c>
      <c r="D23" s="15" t="s">
        <v>6</v>
      </c>
      <c r="E23" s="15" t="s">
        <v>19</v>
      </c>
      <c r="F23" s="3">
        <v>6</v>
      </c>
      <c r="G23" s="3">
        <v>7</v>
      </c>
      <c r="H23" s="34">
        <v>8</v>
      </c>
      <c r="I23" s="35"/>
      <c r="J23" s="41" t="s">
        <v>16</v>
      </c>
      <c r="K23" s="42"/>
      <c r="L23" s="15" t="s">
        <v>29</v>
      </c>
    </row>
    <row r="24" spans="1:17" ht="25.5" customHeight="1">
      <c r="A24" s="30">
        <v>1</v>
      </c>
      <c r="B24" s="50" t="s">
        <v>8</v>
      </c>
      <c r="C24" s="50"/>
      <c r="D24" s="50"/>
      <c r="E24" s="50"/>
      <c r="F24" s="50"/>
      <c r="G24" s="50"/>
      <c r="H24" s="32">
        <f>H25+H26+H27</f>
        <v>147841844.94999999</v>
      </c>
      <c r="I24" s="33"/>
      <c r="J24" s="32">
        <f>J25+J26+J27</f>
        <v>156289715.00999999</v>
      </c>
      <c r="K24" s="33"/>
      <c r="L24" s="14">
        <f>L25+L26+L27</f>
        <v>138984004.38</v>
      </c>
      <c r="O24" s="19"/>
      <c r="P24" s="19"/>
      <c r="Q24" s="19"/>
    </row>
    <row r="25" spans="1:17" ht="18.75">
      <c r="A25" s="30">
        <v>2</v>
      </c>
      <c r="B25" s="18" t="s">
        <v>9</v>
      </c>
      <c r="C25" s="18"/>
      <c r="D25" s="15"/>
      <c r="E25" s="18"/>
      <c r="F25" s="18"/>
      <c r="G25" s="18"/>
      <c r="H25" s="49">
        <f>H29+H40</f>
        <v>2021744.9500000002</v>
      </c>
      <c r="I25" s="54"/>
      <c r="J25" s="49">
        <f>J29+J40</f>
        <v>10469615.01</v>
      </c>
      <c r="K25" s="54"/>
      <c r="L25" s="14">
        <f>L28+L40</f>
        <v>107704.38</v>
      </c>
    </row>
    <row r="26" spans="1:17" ht="18.75">
      <c r="A26" s="30">
        <v>3</v>
      </c>
      <c r="B26" s="18" t="s">
        <v>10</v>
      </c>
      <c r="C26" s="18"/>
      <c r="D26" s="15"/>
      <c r="E26" s="18"/>
      <c r="F26" s="18"/>
      <c r="G26" s="18"/>
      <c r="H26" s="49">
        <f>H30+H38</f>
        <v>120301600</v>
      </c>
      <c r="I26" s="49"/>
      <c r="J26" s="49">
        <f>J30+J38</f>
        <v>109182826.02</v>
      </c>
      <c r="K26" s="49"/>
      <c r="L26" s="14">
        <f>L30+L38</f>
        <v>105545997.65000001</v>
      </c>
      <c r="O26" s="19"/>
      <c r="P26" s="19"/>
      <c r="Q26" s="19"/>
    </row>
    <row r="27" spans="1:17" ht="18.75">
      <c r="A27" s="30">
        <v>4</v>
      </c>
      <c r="B27" s="18" t="s">
        <v>11</v>
      </c>
      <c r="C27" s="18"/>
      <c r="D27" s="15"/>
      <c r="E27" s="18"/>
      <c r="F27" s="18"/>
      <c r="G27" s="18"/>
      <c r="H27" s="49">
        <f>H31+H39</f>
        <v>25518500</v>
      </c>
      <c r="I27" s="49"/>
      <c r="J27" s="49">
        <f>J31+J39</f>
        <v>36637273.979999997</v>
      </c>
      <c r="K27" s="49"/>
      <c r="L27" s="14">
        <f>L31+L39</f>
        <v>33330302.350000001</v>
      </c>
    </row>
    <row r="28" spans="1:17" ht="37.5">
      <c r="A28" s="30">
        <v>5</v>
      </c>
      <c r="B28" s="18" t="s">
        <v>12</v>
      </c>
      <c r="C28" s="15" t="s">
        <v>13</v>
      </c>
      <c r="D28" s="15"/>
      <c r="E28" s="18"/>
      <c r="F28" s="18"/>
      <c r="G28" s="18"/>
      <c r="H28" s="49">
        <f>H29+H30+H31</f>
        <v>864598.4</v>
      </c>
      <c r="I28" s="49"/>
      <c r="J28" s="49">
        <f>J29+J30+J31</f>
        <v>10361910.629999999</v>
      </c>
      <c r="K28" s="49"/>
      <c r="L28" s="14">
        <f>L29+L30+L31</f>
        <v>0</v>
      </c>
    </row>
    <row r="29" spans="1:17" ht="18.75">
      <c r="A29" s="30">
        <v>6</v>
      </c>
      <c r="B29" s="18" t="s">
        <v>9</v>
      </c>
      <c r="C29" s="18"/>
      <c r="D29" s="15"/>
      <c r="E29" s="18"/>
      <c r="F29" s="18"/>
      <c r="G29" s="18"/>
      <c r="H29" s="49">
        <f>H32</f>
        <v>864598.4</v>
      </c>
      <c r="I29" s="49"/>
      <c r="J29" s="49">
        <f>J32</f>
        <v>10361910.629999999</v>
      </c>
      <c r="K29" s="49"/>
      <c r="L29" s="14">
        <v>0</v>
      </c>
    </row>
    <row r="30" spans="1:17" ht="18.75">
      <c r="A30" s="30">
        <v>7</v>
      </c>
      <c r="B30" s="18" t="s">
        <v>10</v>
      </c>
      <c r="C30" s="18"/>
      <c r="D30" s="15"/>
      <c r="E30" s="18"/>
      <c r="F30" s="18"/>
      <c r="G30" s="18"/>
      <c r="H30" s="49">
        <v>0</v>
      </c>
      <c r="I30" s="54"/>
      <c r="J30" s="49">
        <v>0</v>
      </c>
      <c r="K30" s="54"/>
      <c r="L30" s="14">
        <v>0</v>
      </c>
    </row>
    <row r="31" spans="1:17" ht="18.75">
      <c r="A31" s="30">
        <v>8</v>
      </c>
      <c r="B31" s="18" t="s">
        <v>11</v>
      </c>
      <c r="C31" s="18"/>
      <c r="D31" s="15"/>
      <c r="E31" s="18"/>
      <c r="F31" s="18"/>
      <c r="G31" s="18"/>
      <c r="H31" s="49">
        <v>0</v>
      </c>
      <c r="I31" s="54"/>
      <c r="J31" s="49">
        <v>0</v>
      </c>
      <c r="K31" s="54"/>
      <c r="L31" s="14">
        <v>0</v>
      </c>
    </row>
    <row r="32" spans="1:17" ht="102" customHeight="1">
      <c r="A32" s="30">
        <v>9</v>
      </c>
      <c r="B32" s="18" t="s">
        <v>25</v>
      </c>
      <c r="C32" s="18"/>
      <c r="D32" s="15"/>
      <c r="E32" s="15" t="s">
        <v>26</v>
      </c>
      <c r="F32" s="18"/>
      <c r="G32" s="18"/>
      <c r="H32" s="49">
        <f>H35+H33</f>
        <v>864598.4</v>
      </c>
      <c r="I32" s="49"/>
      <c r="J32" s="49">
        <f>J35+J33+J34</f>
        <v>10361910.629999999</v>
      </c>
      <c r="K32" s="49"/>
      <c r="L32" s="14">
        <v>0</v>
      </c>
    </row>
    <row r="33" spans="1:12" ht="80.25" customHeight="1">
      <c r="A33" s="30">
        <v>10</v>
      </c>
      <c r="B33" s="18" t="s">
        <v>49</v>
      </c>
      <c r="C33" s="15" t="s">
        <v>13</v>
      </c>
      <c r="D33" s="15" t="s">
        <v>34</v>
      </c>
      <c r="E33" s="15" t="s">
        <v>46</v>
      </c>
      <c r="F33" s="15" t="s">
        <v>17</v>
      </c>
      <c r="G33" s="15" t="s">
        <v>45</v>
      </c>
      <c r="H33" s="49">
        <v>0</v>
      </c>
      <c r="I33" s="49"/>
      <c r="J33" s="49">
        <v>5027333.33</v>
      </c>
      <c r="K33" s="49"/>
      <c r="L33" s="14">
        <v>0</v>
      </c>
    </row>
    <row r="34" spans="1:12" ht="93.75">
      <c r="A34" s="30">
        <v>11</v>
      </c>
      <c r="B34" s="28" t="s">
        <v>59</v>
      </c>
      <c r="C34" s="27" t="s">
        <v>13</v>
      </c>
      <c r="D34" s="27" t="s">
        <v>34</v>
      </c>
      <c r="E34" s="27" t="s">
        <v>46</v>
      </c>
      <c r="F34" s="27" t="s">
        <v>17</v>
      </c>
      <c r="G34" s="27" t="s">
        <v>45</v>
      </c>
      <c r="H34" s="32"/>
      <c r="I34" s="33"/>
      <c r="J34" s="32">
        <v>5334577.3</v>
      </c>
      <c r="K34" s="33"/>
      <c r="L34" s="23"/>
    </row>
    <row r="35" spans="1:12" ht="56.25">
      <c r="A35" s="30">
        <v>12</v>
      </c>
      <c r="B35" s="18" t="s">
        <v>37</v>
      </c>
      <c r="C35" s="15" t="s">
        <v>13</v>
      </c>
      <c r="D35" s="15" t="s">
        <v>34</v>
      </c>
      <c r="E35" s="15" t="s">
        <v>48</v>
      </c>
      <c r="F35" s="15" t="s">
        <v>17</v>
      </c>
      <c r="G35" s="15" t="s">
        <v>47</v>
      </c>
      <c r="H35" s="49">
        <v>864598.4</v>
      </c>
      <c r="I35" s="49"/>
      <c r="J35" s="49">
        <v>0</v>
      </c>
      <c r="K35" s="49"/>
      <c r="L35" s="14">
        <v>0</v>
      </c>
    </row>
    <row r="36" spans="1:12" ht="18.75">
      <c r="A36" s="30">
        <v>13</v>
      </c>
      <c r="B36" s="1" t="s">
        <v>14</v>
      </c>
      <c r="C36" s="2">
        <v>730</v>
      </c>
      <c r="D36" s="4"/>
      <c r="E36" s="14"/>
      <c r="F36" s="3"/>
      <c r="G36" s="3"/>
      <c r="H36" s="49">
        <f>H37+H38+H39</f>
        <v>146977246.55000001</v>
      </c>
      <c r="I36" s="49"/>
      <c r="J36" s="49">
        <f>J37+J38+J39</f>
        <v>145927804.38</v>
      </c>
      <c r="K36" s="49"/>
      <c r="L36" s="14">
        <f t="shared" ref="L36" si="0">L37+L38+L39</f>
        <v>138984004.38</v>
      </c>
    </row>
    <row r="37" spans="1:12" ht="18.75">
      <c r="A37" s="30">
        <v>14</v>
      </c>
      <c r="B37" s="18" t="s">
        <v>9</v>
      </c>
      <c r="C37" s="4"/>
      <c r="D37" s="4"/>
      <c r="E37" s="14"/>
      <c r="F37" s="3"/>
      <c r="G37" s="3"/>
      <c r="H37" s="49">
        <f>H40</f>
        <v>1157146.55</v>
      </c>
      <c r="I37" s="49"/>
      <c r="J37" s="49">
        <f>J40</f>
        <v>107704.38</v>
      </c>
      <c r="K37" s="49"/>
      <c r="L37" s="14">
        <f>L40</f>
        <v>107704.38</v>
      </c>
    </row>
    <row r="38" spans="1:12" ht="18.75">
      <c r="A38" s="30">
        <v>15</v>
      </c>
      <c r="B38" s="18" t="s">
        <v>10</v>
      </c>
      <c r="C38" s="4"/>
      <c r="D38" s="4"/>
      <c r="E38" s="14"/>
      <c r="F38" s="3"/>
      <c r="G38" s="3"/>
      <c r="H38" s="49">
        <f>109365100+10936500</f>
        <v>120301600</v>
      </c>
      <c r="I38" s="49"/>
      <c r="J38" s="49">
        <f>91137600+18045226.02</f>
        <v>109182826.02</v>
      </c>
      <c r="K38" s="49"/>
      <c r="L38" s="14">
        <f>86797700+18748297.65</f>
        <v>105545997.65000001</v>
      </c>
    </row>
    <row r="39" spans="1:12" ht="18.75">
      <c r="A39" s="30">
        <v>16</v>
      </c>
      <c r="B39" s="18" t="s">
        <v>11</v>
      </c>
      <c r="C39" s="4"/>
      <c r="D39" s="4"/>
      <c r="E39" s="14"/>
      <c r="F39" s="3"/>
      <c r="G39" s="3"/>
      <c r="H39" s="49">
        <v>25518500</v>
      </c>
      <c r="I39" s="49"/>
      <c r="J39" s="49">
        <v>36637273.979999997</v>
      </c>
      <c r="K39" s="49"/>
      <c r="L39" s="14">
        <v>33330302.350000001</v>
      </c>
    </row>
    <row r="40" spans="1:12" ht="93.75">
      <c r="A40" s="30">
        <v>17</v>
      </c>
      <c r="B40" s="18" t="s">
        <v>25</v>
      </c>
      <c r="C40" s="4"/>
      <c r="D40" s="4"/>
      <c r="E40" s="15" t="s">
        <v>26</v>
      </c>
      <c r="F40" s="3"/>
      <c r="G40" s="3"/>
      <c r="H40" s="49">
        <f>H41+H42+H43+H44+H45</f>
        <v>1157146.55</v>
      </c>
      <c r="I40" s="49"/>
      <c r="J40" s="49">
        <f>J41+J42+J43+J44+J45</f>
        <v>107704.38</v>
      </c>
      <c r="K40" s="49"/>
      <c r="L40" s="14">
        <f>L43</f>
        <v>107704.38</v>
      </c>
    </row>
    <row r="41" spans="1:12" ht="112.5">
      <c r="A41" s="27" t="s">
        <v>55</v>
      </c>
      <c r="B41" s="21" t="s">
        <v>51</v>
      </c>
      <c r="C41" s="58">
        <v>730</v>
      </c>
      <c r="D41" s="61" t="s">
        <v>34</v>
      </c>
      <c r="E41" s="61" t="s">
        <v>50</v>
      </c>
      <c r="F41" s="61" t="s">
        <v>17</v>
      </c>
      <c r="G41" s="20" t="s">
        <v>47</v>
      </c>
      <c r="H41" s="57">
        <v>107704.38</v>
      </c>
      <c r="I41" s="57"/>
      <c r="J41" s="55">
        <v>0</v>
      </c>
      <c r="K41" s="56"/>
      <c r="L41" s="22">
        <v>0</v>
      </c>
    </row>
    <row r="42" spans="1:12" ht="56.25">
      <c r="A42" s="27" t="s">
        <v>56</v>
      </c>
      <c r="B42" s="21" t="s">
        <v>52</v>
      </c>
      <c r="C42" s="59"/>
      <c r="D42" s="62"/>
      <c r="E42" s="62"/>
      <c r="F42" s="62"/>
      <c r="G42" s="20" t="s">
        <v>45</v>
      </c>
      <c r="H42" s="55">
        <v>0</v>
      </c>
      <c r="I42" s="56"/>
      <c r="J42" s="57">
        <v>107704.38</v>
      </c>
      <c r="K42" s="57"/>
      <c r="L42" s="22">
        <v>0</v>
      </c>
    </row>
    <row r="43" spans="1:12" ht="75">
      <c r="A43" s="27" t="s">
        <v>65</v>
      </c>
      <c r="B43" s="21" t="s">
        <v>53</v>
      </c>
      <c r="C43" s="60"/>
      <c r="D43" s="63"/>
      <c r="E43" s="63"/>
      <c r="F43" s="63"/>
      <c r="G43" s="20" t="s">
        <v>54</v>
      </c>
      <c r="H43" s="55">
        <v>0</v>
      </c>
      <c r="I43" s="56"/>
      <c r="J43" s="55">
        <v>0</v>
      </c>
      <c r="K43" s="56"/>
      <c r="L43" s="22">
        <v>107704.38</v>
      </c>
    </row>
    <row r="44" spans="1:12" ht="75">
      <c r="A44" s="27" t="s">
        <v>66</v>
      </c>
      <c r="B44" s="21" t="s">
        <v>60</v>
      </c>
      <c r="C44" s="24">
        <v>730</v>
      </c>
      <c r="D44" s="25" t="s">
        <v>61</v>
      </c>
      <c r="E44" s="25" t="s">
        <v>62</v>
      </c>
      <c r="F44" s="25" t="s">
        <v>17</v>
      </c>
      <c r="G44" s="20" t="s">
        <v>47</v>
      </c>
      <c r="H44" s="55">
        <v>393689.99</v>
      </c>
      <c r="I44" s="56"/>
      <c r="J44" s="55">
        <v>0</v>
      </c>
      <c r="K44" s="56"/>
      <c r="L44" s="26">
        <v>0</v>
      </c>
    </row>
    <row r="45" spans="1:12" ht="65.25" customHeight="1">
      <c r="A45" s="27" t="s">
        <v>67</v>
      </c>
      <c r="B45" s="21" t="s">
        <v>63</v>
      </c>
      <c r="C45" s="24">
        <v>730</v>
      </c>
      <c r="D45" s="25" t="s">
        <v>61</v>
      </c>
      <c r="E45" s="25" t="s">
        <v>64</v>
      </c>
      <c r="F45" s="25" t="s">
        <v>17</v>
      </c>
      <c r="G45" s="20" t="s">
        <v>47</v>
      </c>
      <c r="H45" s="55">
        <v>655752.18000000005</v>
      </c>
      <c r="I45" s="56"/>
      <c r="J45" s="55">
        <v>0</v>
      </c>
      <c r="K45" s="56"/>
      <c r="L45" s="26">
        <v>0</v>
      </c>
    </row>
    <row r="46" spans="1:12" ht="61.5" customHeight="1">
      <c r="A46" s="30">
        <v>23</v>
      </c>
      <c r="B46" s="1" t="s">
        <v>27</v>
      </c>
      <c r="C46" s="15"/>
      <c r="D46" s="15"/>
      <c r="E46" s="13" t="s">
        <v>28</v>
      </c>
      <c r="F46" s="2"/>
      <c r="G46" s="17"/>
      <c r="H46" s="49">
        <f>H47</f>
        <v>145820100</v>
      </c>
      <c r="I46" s="49"/>
      <c r="J46" s="49">
        <f>J47</f>
        <v>145820100</v>
      </c>
      <c r="K46" s="49"/>
      <c r="L46" s="14">
        <f>L47</f>
        <v>138876300</v>
      </c>
    </row>
    <row r="47" spans="1:12" ht="201" customHeight="1">
      <c r="A47" s="30">
        <v>24</v>
      </c>
      <c r="B47" s="12" t="s">
        <v>43</v>
      </c>
      <c r="C47" s="15" t="s">
        <v>15</v>
      </c>
      <c r="D47" s="15" t="s">
        <v>33</v>
      </c>
      <c r="E47" s="15" t="s">
        <v>44</v>
      </c>
      <c r="F47" s="2">
        <v>410</v>
      </c>
      <c r="G47" s="17" t="s">
        <v>42</v>
      </c>
      <c r="H47" s="49">
        <v>145820100</v>
      </c>
      <c r="I47" s="49"/>
      <c r="J47" s="49">
        <v>145820100</v>
      </c>
      <c r="K47" s="49"/>
      <c r="L47" s="14">
        <v>138876300</v>
      </c>
    </row>
  </sheetData>
  <mergeCells count="85">
    <mergeCell ref="H45:I45"/>
    <mergeCell ref="J45:K45"/>
    <mergeCell ref="H2:K2"/>
    <mergeCell ref="H34:I34"/>
    <mergeCell ref="J34:K34"/>
    <mergeCell ref="H44:I44"/>
    <mergeCell ref="J44:K44"/>
    <mergeCell ref="H39:I39"/>
    <mergeCell ref="H31:I31"/>
    <mergeCell ref="J32:K32"/>
    <mergeCell ref="H32:I32"/>
    <mergeCell ref="H35:I35"/>
    <mergeCell ref="J35:K35"/>
    <mergeCell ref="J31:K31"/>
    <mergeCell ref="H33:I33"/>
    <mergeCell ref="J33:K33"/>
    <mergeCell ref="C41:C43"/>
    <mergeCell ref="D41:D43"/>
    <mergeCell ref="E41:E43"/>
    <mergeCell ref="F41:F43"/>
    <mergeCell ref="H41:I41"/>
    <mergeCell ref="H42:I42"/>
    <mergeCell ref="H43:I43"/>
    <mergeCell ref="H47:I47"/>
    <mergeCell ref="J47:K47"/>
    <mergeCell ref="H40:I40"/>
    <mergeCell ref="J40:K40"/>
    <mergeCell ref="J36:K36"/>
    <mergeCell ref="J37:K37"/>
    <mergeCell ref="H36:I36"/>
    <mergeCell ref="H37:I37"/>
    <mergeCell ref="H38:I38"/>
    <mergeCell ref="J38:K38"/>
    <mergeCell ref="H46:I46"/>
    <mergeCell ref="J39:K39"/>
    <mergeCell ref="J46:K46"/>
    <mergeCell ref="J41:K41"/>
    <mergeCell ref="J42:K42"/>
    <mergeCell ref="J43:K43"/>
    <mergeCell ref="E15:F15"/>
    <mergeCell ref="I14:J14"/>
    <mergeCell ref="I15:J15"/>
    <mergeCell ref="J26:K26"/>
    <mergeCell ref="H29:I29"/>
    <mergeCell ref="H25:I25"/>
    <mergeCell ref="H26:I26"/>
    <mergeCell ref="J28:K28"/>
    <mergeCell ref="H28:I28"/>
    <mergeCell ref="J25:K25"/>
    <mergeCell ref="I18:J18"/>
    <mergeCell ref="G16:H16"/>
    <mergeCell ref="B24:G24"/>
    <mergeCell ref="B21:B22"/>
    <mergeCell ref="E18:F18"/>
    <mergeCell ref="C21:F21"/>
    <mergeCell ref="H30:I30"/>
    <mergeCell ref="J30:K30"/>
    <mergeCell ref="H27:I27"/>
    <mergeCell ref="L21:L22"/>
    <mergeCell ref="J21:K22"/>
    <mergeCell ref="J27:K27"/>
    <mergeCell ref="J29:K29"/>
    <mergeCell ref="E17:F17"/>
    <mergeCell ref="A18:D18"/>
    <mergeCell ref="I16:J16"/>
    <mergeCell ref="B16:D16"/>
    <mergeCell ref="B17:D17"/>
    <mergeCell ref="E16:F16"/>
    <mergeCell ref="G18:H18"/>
    <mergeCell ref="H7:K7"/>
    <mergeCell ref="J24:K24"/>
    <mergeCell ref="G17:H17"/>
    <mergeCell ref="I17:J17"/>
    <mergeCell ref="H23:I23"/>
    <mergeCell ref="H24:I24"/>
    <mergeCell ref="H21:I22"/>
    <mergeCell ref="G21:G22"/>
    <mergeCell ref="J23:K23"/>
    <mergeCell ref="A11:L11"/>
    <mergeCell ref="G14:H14"/>
    <mergeCell ref="E14:F14"/>
    <mergeCell ref="B14:D14"/>
    <mergeCell ref="B15:D15"/>
    <mergeCell ref="A21:A22"/>
    <mergeCell ref="G15:H15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48" fitToHeight="4" orientation="portrait" useFirstPageNumber="1" r:id="rId1"/>
  <headerFooter alignWithMargins="0">
    <oddHeader>&amp;C&amp;P</oddHeader>
    <oddFooter>&amp;Я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Зайцева</cp:lastModifiedBy>
  <cp:lastPrinted>2024-11-12T08:53:29Z</cp:lastPrinted>
  <dcterms:created xsi:type="dcterms:W3CDTF">2002-03-11T10:22:12Z</dcterms:created>
  <dcterms:modified xsi:type="dcterms:W3CDTF">2025-03-14T03:47:30Z</dcterms:modified>
</cp:coreProperties>
</file>