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источникам'!$B$30</definedName>
    <definedName name="FIO" localSheetId="0">'Отчет по источникам'!$G$30</definedName>
    <definedName name="SIGN" localSheetId="0">'Отчет по источникам'!$B$30:$G$30</definedName>
    <definedName name="_xlnm.Print_Titles" localSheetId="0">'Отчет по источникам'!$13:$14</definedName>
    <definedName name="_xlnm.Print_Area" localSheetId="0">'Отчет по источникам'!$A$1:$G$38</definedName>
  </definedNames>
  <calcPr calcId="125725" calcOnSave="0"/>
</workbook>
</file>

<file path=xl/calcChain.xml><?xml version="1.0" encoding="utf-8"?>
<calcChain xmlns="http://schemas.openxmlformats.org/spreadsheetml/2006/main">
  <c r="E19" i="3"/>
  <c r="F21" s="1"/>
  <c r="E21"/>
  <c r="E38" s="1"/>
  <c r="E25"/>
  <c r="E24" s="1"/>
  <c r="E28"/>
  <c r="E27" s="1"/>
  <c r="F38" l="1"/>
  <c r="F20"/>
  <c r="F19"/>
  <c r="G21" s="1"/>
  <c r="G19" s="1"/>
  <c r="E34"/>
  <c r="E23" l="1"/>
  <c r="E22" s="1"/>
  <c r="G20" l="1"/>
  <c r="G25" l="1"/>
  <c r="F25"/>
  <c r="G28"/>
  <c r="G38" s="1"/>
  <c r="F27" l="1"/>
  <c r="F23" s="1"/>
  <c r="F22" s="1"/>
  <c r="G24"/>
  <c r="G23" s="1"/>
  <c r="G22" s="1"/>
  <c r="G27"/>
  <c r="F24"/>
  <c r="G18" l="1"/>
  <c r="G34" s="1"/>
  <c r="G33" l="1"/>
  <c r="G32" s="1"/>
  <c r="G31" s="1"/>
  <c r="G17"/>
  <c r="G37"/>
  <c r="G36" s="1"/>
  <c r="G35" s="1"/>
  <c r="E20"/>
  <c r="G30" l="1"/>
  <c r="G16" s="1"/>
  <c r="E37"/>
  <c r="E36" s="1"/>
  <c r="E35" s="1"/>
  <c r="F18" l="1"/>
  <c r="F34" s="1"/>
  <c r="F33" l="1"/>
  <c r="F32" s="1"/>
  <c r="F31" s="1"/>
  <c r="F17"/>
  <c r="E18" l="1"/>
  <c r="E17" s="1"/>
  <c r="E33"/>
  <c r="E32" s="1"/>
  <c r="E31" s="1"/>
  <c r="E30" s="1"/>
  <c r="F37"/>
  <c r="F36" s="1"/>
  <c r="F35" s="1"/>
  <c r="F30" s="1"/>
  <c r="F16" s="1"/>
  <c r="E16" l="1"/>
</calcChain>
</file>

<file path=xl/sharedStrings.xml><?xml version="1.0" encoding="utf-8"?>
<sst xmlns="http://schemas.openxmlformats.org/spreadsheetml/2006/main" count="87" uniqueCount="62">
  <si>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</si>
  <si>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</si>
  <si>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</si>
  <si>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</si>
  <si>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</si>
  <si>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</si>
  <si>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</si>
  <si>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</si>
  <si>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</si>
  <si>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</si>
  <si>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</si>
  <si>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</si>
  <si>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</si>
  <si>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</si>
  <si>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</si>
  <si>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</si>
  <si>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</si>
  <si>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</si>
  <si>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</si>
  <si>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</si>
  <si>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</si>
  <si>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</si>
  <si>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</si>
  <si>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</si>
  <si>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</si>
  <si>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</si>
  <si>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</si>
  <si>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</si>
  <si>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</si>
  <si>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</si>
  <si>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</si>
  <si>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</si>
  <si>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</si>
  <si>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</si>
  <si>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</si>
  <si>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</si>
  <si>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</si>
  <si>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</si>
  <si>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</si>
  <si>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</si>
  <si>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</si>
  <si>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</si>
  <si>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</si>
  <si>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</si>
  <si>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</si>
  <si>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</si>
  <si>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</si>
  <si>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</si>
  <si>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</si>
  <si>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</si>
  <si>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</si>
  <si>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</si>
  <si>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</si>
  <si>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Сумма 
на 2025 год</t>
  </si>
  <si>
    <t>Источники внутреннего финансирования дефицита бюджета города
на 2024 год и плановый период 2025-2026 годов</t>
  </si>
  <si>
    <t>Сумма 
на 2026 год</t>
  </si>
  <si>
    <t>Совета депутатов от  15.12.2023  № 44-278р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</si>
  <si>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</si>
  <si>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</si>
  <si>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</si>
  <si>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1030100045200810</t>
  </si>
  <si>
    <t>Совета депутатов от 29.11.2024 № 00-000р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</si>
</sst>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/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38"/>
  <sheetViews>
    <sheetView showGridLines="0" tabSelected="1" view="pageBreakPreview" topLeftCell="A19" zoomScaleNormal="100" zoomScaleSheetLayoutView="100" workbookViewId="0">
      <selection activeCell="D26" sqref="D26"/>
    </sheetView>
  </sheetViews>
  <sheetFormatPr defaultColWidth="9.140625" defaultRowHeight="12.75" customHeight="1" outlineLevelRow="3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8" width="9.140625" style="2"/>
    <col min="9" max="9" width="14.28515625" style="2" bestFit="1" customWidth="1"/>
    <col min="10" max="10" width="17.5703125" style="2" customWidth="1"/>
    <col min="11" max="16384" width="9.140625" style="2"/>
  </cols>
  <sheetData>
    <row r="1" spans="1:10" ht="15.75">
      <c r="E1" s="3" t="s">
        <v>33</v>
      </c>
    </row>
    <row r="2" spans="1:10" ht="15.75">
      <c r="C2" s="3"/>
      <c r="E2" s="3" t="s">
        <v>39</v>
      </c>
    </row>
    <row r="3" spans="1:10" ht="15.75">
      <c r="C3" s="3"/>
      <c r="E3" s="3" t="s">
        <v>61</v>
      </c>
    </row>
    <row r="4" spans="1:10" ht="15.75">
      <c r="C4" s="3"/>
    </row>
    <row r="5" spans="1:10" ht="15.75">
      <c r="E5" s="3" t="s">
        <v>33</v>
      </c>
    </row>
    <row r="6" spans="1:10" ht="15.75">
      <c r="E6" s="3" t="s">
        <v>39</v>
      </c>
    </row>
    <row r="7" spans="1:10" ht="15.75">
      <c r="E7" s="3" t="s">
        <v>56</v>
      </c>
    </row>
    <row r="8" spans="1:10" ht="15.75">
      <c r="F8" s="1"/>
    </row>
    <row r="9" spans="1:10" ht="15.75"/>
    <row r="10" spans="1:10" ht="34.5" customHeight="1">
      <c r="A10" s="21" t="s">
        <v>54</v>
      </c>
      <c r="B10" s="21"/>
      <c r="C10" s="21"/>
      <c r="D10" s="21"/>
      <c r="E10" s="21"/>
      <c r="F10" s="21"/>
      <c r="G10" s="21"/>
    </row>
    <row r="11" spans="1:10" ht="15.75"/>
    <row r="12" spans="1:10" ht="15.75">
      <c r="G12" s="4" t="s">
        <v>15</v>
      </c>
    </row>
    <row r="13" spans="1:10" ht="40.5" customHeight="1">
      <c r="A13" s="22" t="s">
        <v>34</v>
      </c>
      <c r="B13" s="27" t="s">
        <v>36</v>
      </c>
      <c r="C13" s="28"/>
      <c r="D13" s="22" t="s">
        <v>35</v>
      </c>
      <c r="E13" s="23" t="s">
        <v>40</v>
      </c>
      <c r="F13" s="23" t="s">
        <v>53</v>
      </c>
      <c r="G13" s="25" t="s">
        <v>55</v>
      </c>
    </row>
    <row r="14" spans="1:10" ht="130.5" customHeight="1">
      <c r="A14" s="22"/>
      <c r="B14" s="7" t="s">
        <v>37</v>
      </c>
      <c r="C14" s="11" t="s">
        <v>41</v>
      </c>
      <c r="D14" s="22"/>
      <c r="E14" s="24"/>
      <c r="F14" s="24"/>
      <c r="G14" s="26"/>
    </row>
    <row r="15" spans="1:10" ht="15.75">
      <c r="A15" s="12">
        <v>1</v>
      </c>
      <c r="B15" s="11" t="s">
        <v>0</v>
      </c>
      <c r="D15" s="14" t="s">
        <v>42</v>
      </c>
      <c r="E15" s="14"/>
      <c r="F15" s="14"/>
      <c r="G15" s="14"/>
    </row>
    <row r="16" spans="1:10" ht="31.5">
      <c r="A16" s="6">
        <v>2</v>
      </c>
      <c r="B16" s="11" t="s">
        <v>0</v>
      </c>
      <c r="C16" s="11" t="s">
        <v>1</v>
      </c>
      <c r="D16" s="13" t="s">
        <v>2</v>
      </c>
      <c r="E16" s="15">
        <f>E17+E22+E30</f>
        <v>130167797.48999953</v>
      </c>
      <c r="F16" s="15">
        <f>F17+F22+F30</f>
        <v>11469483.75999999</v>
      </c>
      <c r="G16" s="15">
        <f t="shared" ref="G16" si="0">G17+G22+G30</f>
        <v>0</v>
      </c>
      <c r="J16" s="16"/>
    </row>
    <row r="17" spans="1:9" ht="18.75" customHeight="1" outlineLevel="1">
      <c r="A17" s="12">
        <v>3</v>
      </c>
      <c r="B17" s="11" t="s">
        <v>0</v>
      </c>
      <c r="C17" s="11" t="s">
        <v>3</v>
      </c>
      <c r="D17" s="13" t="s">
        <v>4</v>
      </c>
      <c r="E17" s="8">
        <f>E18-E20</f>
        <v>52506702.75999999</v>
      </c>
      <c r="F17" s="8">
        <f t="shared" ref="F17:G17" si="1">F18-F20</f>
        <v>11469483.75999999</v>
      </c>
      <c r="G17" s="8">
        <f t="shared" si="1"/>
        <v>0</v>
      </c>
    </row>
    <row r="18" spans="1:9" s="10" customFormat="1" ht="31.5" outlineLevel="1">
      <c r="A18" s="12">
        <v>4</v>
      </c>
      <c r="B18" s="11" t="s">
        <v>0</v>
      </c>
      <c r="C18" s="11" t="s">
        <v>16</v>
      </c>
      <c r="D18" s="13" t="s">
        <v>43</v>
      </c>
      <c r="E18" s="15">
        <f>E19</f>
        <v>243306702.75999999</v>
      </c>
      <c r="F18" s="9">
        <f>F19</f>
        <v>254776186.51999998</v>
      </c>
      <c r="G18" s="9">
        <f>G19</f>
        <v>254776186.51999998</v>
      </c>
    </row>
    <row r="19" spans="1:9" s="10" customFormat="1" ht="31.5" outlineLevel="3">
      <c r="A19" s="19">
        <v>5</v>
      </c>
      <c r="B19" s="11" t="s">
        <v>0</v>
      </c>
      <c r="C19" s="11" t="s">
        <v>5</v>
      </c>
      <c r="D19" s="13" t="s">
        <v>44</v>
      </c>
      <c r="E19" s="15">
        <f>162500000+80806702.76</f>
        <v>243306702.75999999</v>
      </c>
      <c r="F19" s="9">
        <f>F21+11469483.76</f>
        <v>254776186.51999998</v>
      </c>
      <c r="G19" s="9">
        <f>G21</f>
        <v>254776186.51999998</v>
      </c>
    </row>
    <row r="20" spans="1:9" s="10" customFormat="1" ht="34.5" customHeight="1" outlineLevel="3">
      <c r="A20" s="12">
        <v>6</v>
      </c>
      <c r="B20" s="11" t="s">
        <v>0</v>
      </c>
      <c r="C20" s="11" t="s">
        <v>17</v>
      </c>
      <c r="D20" s="13" t="s">
        <v>45</v>
      </c>
      <c r="E20" s="15">
        <f>E21</f>
        <v>190800000</v>
      </c>
      <c r="F20" s="9">
        <f>F21</f>
        <v>243306702.75999999</v>
      </c>
      <c r="G20" s="9">
        <f>G21</f>
        <v>254776186.51999998</v>
      </c>
    </row>
    <row r="21" spans="1:9" ht="31.5" outlineLevel="3">
      <c r="A21" s="12">
        <v>7</v>
      </c>
      <c r="B21" s="11" t="s">
        <v>0</v>
      </c>
      <c r="C21" s="11" t="s">
        <v>6</v>
      </c>
      <c r="D21" s="13" t="s">
        <v>46</v>
      </c>
      <c r="E21" s="15">
        <f>28300000+162500000</f>
        <v>190800000</v>
      </c>
      <c r="F21" s="9">
        <f>E19</f>
        <v>243306702.75999999</v>
      </c>
      <c r="G21" s="9">
        <f>F19</f>
        <v>254776186.51999998</v>
      </c>
    </row>
    <row r="22" spans="1:9" ht="32.25" customHeight="1" outlineLevel="1">
      <c r="A22" s="19">
        <v>8</v>
      </c>
      <c r="B22" s="11" t="s">
        <v>0</v>
      </c>
      <c r="C22" s="11" t="s">
        <v>7</v>
      </c>
      <c r="D22" s="13" t="s">
        <v>47</v>
      </c>
      <c r="E22" s="15">
        <f>E23</f>
        <v>0</v>
      </c>
      <c r="F22" s="15">
        <f t="shared" ref="F22:G22" si="2">F23</f>
        <v>0</v>
      </c>
      <c r="G22" s="15">
        <f t="shared" si="2"/>
        <v>0</v>
      </c>
    </row>
    <row r="23" spans="1:9" ht="31.5" outlineLevel="2">
      <c r="A23" s="12">
        <v>9</v>
      </c>
      <c r="B23" s="11" t="s">
        <v>0</v>
      </c>
      <c r="C23" s="11" t="s">
        <v>8</v>
      </c>
      <c r="D23" s="13" t="s">
        <v>48</v>
      </c>
      <c r="E23" s="9">
        <f>E24-E27</f>
        <v>0</v>
      </c>
      <c r="F23" s="9">
        <f t="shared" ref="F23:G23" si="3">F24-F27</f>
        <v>0</v>
      </c>
      <c r="G23" s="9">
        <f t="shared" si="3"/>
        <v>0</v>
      </c>
    </row>
    <row r="24" spans="1:9" s="5" customFormat="1" ht="47.25" outlineLevel="2">
      <c r="A24" s="12">
        <v>10</v>
      </c>
      <c r="B24" s="11" t="s">
        <v>0</v>
      </c>
      <c r="C24" s="11" t="s">
        <v>18</v>
      </c>
      <c r="D24" s="13" t="s">
        <v>50</v>
      </c>
      <c r="E24" s="9">
        <f>E25</f>
        <v>162500000</v>
      </c>
      <c r="F24" s="9">
        <f>F25</f>
        <v>0</v>
      </c>
      <c r="G24" s="9">
        <f>G25</f>
        <v>0</v>
      </c>
    </row>
    <row r="25" spans="1:9" s="5" customFormat="1" ht="47.25" outlineLevel="3">
      <c r="A25" s="19">
        <v>11</v>
      </c>
      <c r="B25" s="11" t="s">
        <v>0</v>
      </c>
      <c r="C25" s="11" t="s">
        <v>38</v>
      </c>
      <c r="D25" s="13" t="s">
        <v>49</v>
      </c>
      <c r="E25" s="9">
        <f>E26</f>
        <v>162500000</v>
      </c>
      <c r="F25" s="9">
        <f>35928000-35928000</f>
        <v>0</v>
      </c>
      <c r="G25" s="9">
        <f>35928000-35928000</f>
        <v>0</v>
      </c>
    </row>
    <row r="26" spans="1:9" s="5" customFormat="1" ht="63" outlineLevel="2">
      <c r="A26" s="12">
        <v>12</v>
      </c>
      <c r="B26" s="18" t="s">
        <v>0</v>
      </c>
      <c r="C26" s="17" t="s">
        <v>57</v>
      </c>
      <c r="D26" s="13" t="s">
        <v>58</v>
      </c>
      <c r="E26" s="9">
        <v>162500000</v>
      </c>
      <c r="F26" s="9">
        <v>0</v>
      </c>
      <c r="G26" s="9">
        <v>0</v>
      </c>
      <c r="I26" s="20"/>
    </row>
    <row r="27" spans="1:9" s="5" customFormat="1" ht="47.25" outlineLevel="3">
      <c r="A27" s="12">
        <v>13</v>
      </c>
      <c r="B27" s="11" t="s">
        <v>0</v>
      </c>
      <c r="C27" s="11" t="s">
        <v>19</v>
      </c>
      <c r="D27" s="13" t="s">
        <v>51</v>
      </c>
      <c r="E27" s="9">
        <f>E28</f>
        <v>162500000</v>
      </c>
      <c r="F27" s="9">
        <f>F28</f>
        <v>0</v>
      </c>
      <c r="G27" s="9">
        <f>G28</f>
        <v>0</v>
      </c>
    </row>
    <row r="28" spans="1:9" s="5" customFormat="1" ht="47.25" outlineLevel="3">
      <c r="A28" s="19">
        <v>14</v>
      </c>
      <c r="B28" s="11" t="s">
        <v>0</v>
      </c>
      <c r="C28" s="11" t="s">
        <v>9</v>
      </c>
      <c r="D28" s="13" t="s">
        <v>52</v>
      </c>
      <c r="E28" s="9">
        <f>E29</f>
        <v>162500000</v>
      </c>
      <c r="F28" s="9">
        <v>0</v>
      </c>
      <c r="G28" s="9">
        <f>35928000-35928000</f>
        <v>0</v>
      </c>
    </row>
    <row r="29" spans="1:9" s="5" customFormat="1" ht="63" outlineLevel="3">
      <c r="A29" s="12">
        <v>15</v>
      </c>
      <c r="B29" s="18" t="s">
        <v>0</v>
      </c>
      <c r="C29" s="18" t="s">
        <v>60</v>
      </c>
      <c r="D29" s="13" t="s">
        <v>59</v>
      </c>
      <c r="E29" s="9">
        <v>162500000</v>
      </c>
      <c r="F29" s="9">
        <v>0</v>
      </c>
      <c r="G29" s="9">
        <v>0</v>
      </c>
    </row>
    <row r="30" spans="1:9" s="5" customFormat="1" ht="16.5" customHeight="1" outlineLevel="1">
      <c r="A30" s="12">
        <v>16</v>
      </c>
      <c r="B30" s="18" t="s">
        <v>0</v>
      </c>
      <c r="C30" s="11" t="s">
        <v>10</v>
      </c>
      <c r="D30" s="13" t="s">
        <v>11</v>
      </c>
      <c r="E30" s="8">
        <f>E31+E35</f>
        <v>77661094.729999542</v>
      </c>
      <c r="F30" s="8">
        <f>F31+F35</f>
        <v>0</v>
      </c>
      <c r="G30" s="8">
        <f>G31+G35</f>
        <v>0</v>
      </c>
    </row>
    <row r="31" spans="1:9" s="5" customFormat="1" ht="16.5" customHeight="1" outlineLevel="1">
      <c r="A31" s="19">
        <v>17</v>
      </c>
      <c r="B31" s="18" t="s">
        <v>0</v>
      </c>
      <c r="C31" s="11" t="s">
        <v>24</v>
      </c>
      <c r="D31" s="13" t="s">
        <v>22</v>
      </c>
      <c r="E31" s="9">
        <f>E32</f>
        <v>-6094764975.8200006</v>
      </c>
      <c r="F31" s="9">
        <f>F32</f>
        <v>-4556546580.9200001</v>
      </c>
      <c r="G31" s="9">
        <f>G32</f>
        <v>-4669807850.5900002</v>
      </c>
    </row>
    <row r="32" spans="1:9" s="5" customFormat="1" ht="15.75" outlineLevel="2">
      <c r="A32" s="12">
        <v>18</v>
      </c>
      <c r="B32" s="18" t="s">
        <v>0</v>
      </c>
      <c r="C32" s="11" t="s">
        <v>25</v>
      </c>
      <c r="D32" s="13" t="s">
        <v>26</v>
      </c>
      <c r="E32" s="9">
        <f t="shared" ref="E32:G32" si="4">E33</f>
        <v>-6094764975.8200006</v>
      </c>
      <c r="F32" s="9">
        <f t="shared" si="4"/>
        <v>-4556546580.9200001</v>
      </c>
      <c r="G32" s="9">
        <f t="shared" si="4"/>
        <v>-4669807850.5900002</v>
      </c>
    </row>
    <row r="33" spans="1:7" s="5" customFormat="1" ht="15.75" outlineLevel="2">
      <c r="A33" s="12">
        <v>19</v>
      </c>
      <c r="B33" s="18" t="s">
        <v>0</v>
      </c>
      <c r="C33" s="11" t="s">
        <v>27</v>
      </c>
      <c r="D33" s="13" t="s">
        <v>20</v>
      </c>
      <c r="E33" s="9">
        <f>E34</f>
        <v>-6094764975.8200006</v>
      </c>
      <c r="F33" s="9">
        <f>F34</f>
        <v>-4556546580.9200001</v>
      </c>
      <c r="G33" s="9">
        <f>G34</f>
        <v>-4669807850.5900002</v>
      </c>
    </row>
    <row r="34" spans="1:7" s="5" customFormat="1" ht="31.5" outlineLevel="3">
      <c r="A34" s="19">
        <v>20</v>
      </c>
      <c r="B34" s="18" t="s">
        <v>0</v>
      </c>
      <c r="C34" s="11" t="s">
        <v>12</v>
      </c>
      <c r="D34" s="13" t="s">
        <v>13</v>
      </c>
      <c r="E34" s="9">
        <f>-5688958273.06-E19-E25</f>
        <v>-6094764975.8200006</v>
      </c>
      <c r="F34" s="9">
        <f>-4301770394.4-F18-F25</f>
        <v>-4556546580.9200001</v>
      </c>
      <c r="G34" s="9">
        <f>-4415031664.07-G18-G25</f>
        <v>-4669807850.5900002</v>
      </c>
    </row>
    <row r="35" spans="1:7" s="5" customFormat="1" ht="15.75" outlineLevel="3">
      <c r="A35" s="12">
        <v>21</v>
      </c>
      <c r="B35" s="18" t="s">
        <v>0</v>
      </c>
      <c r="C35" s="11" t="s">
        <v>28</v>
      </c>
      <c r="D35" s="13" t="s">
        <v>23</v>
      </c>
      <c r="E35" s="9">
        <f t="shared" ref="E35:E36" si="5">E36</f>
        <v>6172426070.5500002</v>
      </c>
      <c r="F35" s="9">
        <f t="shared" ref="F35" si="6">F36</f>
        <v>4556546580.9200001</v>
      </c>
      <c r="G35" s="9">
        <f t="shared" ref="G35" si="7">G36</f>
        <v>4669807850.5900002</v>
      </c>
    </row>
    <row r="36" spans="1:7" s="5" customFormat="1" ht="15.75" outlineLevel="3">
      <c r="A36" s="12">
        <v>22</v>
      </c>
      <c r="B36" s="18" t="s">
        <v>0</v>
      </c>
      <c r="C36" s="11" t="s">
        <v>29</v>
      </c>
      <c r="D36" s="13" t="s">
        <v>31</v>
      </c>
      <c r="E36" s="9">
        <f t="shared" si="5"/>
        <v>6172426070.5500002</v>
      </c>
      <c r="F36" s="9">
        <f t="shared" ref="F36" si="8">F37</f>
        <v>4556546580.9200001</v>
      </c>
      <c r="G36" s="9">
        <f t="shared" ref="G36" si="9">G37</f>
        <v>4669807850.5900002</v>
      </c>
    </row>
    <row r="37" spans="1:7" s="5" customFormat="1" ht="15.75">
      <c r="A37" s="19">
        <v>23</v>
      </c>
      <c r="B37" s="18" t="s">
        <v>0</v>
      </c>
      <c r="C37" s="11" t="s">
        <v>30</v>
      </c>
      <c r="D37" s="13" t="s">
        <v>21</v>
      </c>
      <c r="E37" s="9">
        <f>E38</f>
        <v>6172426070.5500002</v>
      </c>
      <c r="F37" s="9">
        <f t="shared" ref="F37:G37" si="10">F38</f>
        <v>4556546580.9200001</v>
      </c>
      <c r="G37" s="9">
        <f t="shared" si="10"/>
        <v>4669807850.5900002</v>
      </c>
    </row>
    <row r="38" spans="1:7" s="5" customFormat="1" ht="35.25" customHeight="1">
      <c r="A38" s="12">
        <v>24</v>
      </c>
      <c r="B38" s="18" t="s">
        <v>0</v>
      </c>
      <c r="C38" s="11" t="s">
        <v>14</v>
      </c>
      <c r="D38" s="13" t="s">
        <v>32</v>
      </c>
      <c r="E38" s="9">
        <f>5819126070.55+E21+E28</f>
        <v>6172426070.5500002</v>
      </c>
      <c r="F38" s="9">
        <f>4313239878.16+F21+F28</f>
        <v>4556546580.9200001</v>
      </c>
      <c r="G38" s="9">
        <f>4415031664.07+G21+G28</f>
        <v>4669807850.5900002</v>
      </c>
    </row>
  </sheetData>
  <mergeCells count="7">
    <mergeCell ref="A10:G10"/>
    <mergeCell ref="A13:A14"/>
    <mergeCell ref="D13:D14"/>
    <mergeCell ref="E13:E14"/>
    <mergeCell ref="F13:F14"/>
    <mergeCell ref="G13:G14"/>
    <mergeCell ref="B13:C13"/>
  </mergeCells>
  <pageMargins left="0.78740157480314965" right="0.78740157480314965" top="1.1811023622047245" bottom="0.59055118110236227" header="0" footer="0"/>
  <pageSetup paperSize="9" scale="51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Rakitina</cp:lastModifiedBy>
  <cp:lastPrinted>2024-11-13T12:36:05Z</cp:lastPrinted>
  <dcterms:created xsi:type="dcterms:W3CDTF">2002-03-11T10:22:12Z</dcterms:created>
  <dcterms:modified xsi:type="dcterms:W3CDTF">2024-11-13T13:33:27Z</dcterms:modified>
</cp:coreProperties>
</file>